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! A_Projektanci\Projekty\Polska\2016\005 - Przepust Roads\OBMIAR\"/>
    </mc:Choice>
  </mc:AlternateContent>
  <bookViews>
    <workbookView xWindow="240" yWindow="315" windowWidth="22995" windowHeight="11325"/>
  </bookViews>
  <sheets>
    <sheet name="Obmiar" sheetId="7" r:id="rId1"/>
  </sheets>
  <definedNames>
    <definedName name="_xlnm.Print_Area" localSheetId="0">Obmiar!$A$1:$F$39</definedName>
  </definedNames>
  <calcPr calcId="152511"/>
</workbook>
</file>

<file path=xl/calcChain.xml><?xml version="1.0" encoding="utf-8"?>
<calcChain xmlns="http://schemas.openxmlformats.org/spreadsheetml/2006/main">
  <c r="F27" i="7" l="1"/>
  <c r="D35" i="7" l="1"/>
  <c r="D29" i="7"/>
  <c r="D25" i="7"/>
  <c r="D20" i="7"/>
  <c r="D21" i="7"/>
  <c r="D18" i="7"/>
  <c r="D16" i="7"/>
  <c r="D15" i="7"/>
  <c r="D31" i="7" s="1"/>
  <c r="D14" i="7"/>
  <c r="F14" i="7" s="1"/>
  <c r="D13" i="7"/>
  <c r="D33" i="7" l="1"/>
  <c r="F33" i="7" l="1"/>
  <c r="F31" i="7"/>
  <c r="F12" i="7"/>
  <c r="F13" i="7"/>
  <c r="F15" i="7"/>
  <c r="F17" i="7" l="1"/>
  <c r="F18" i="7"/>
  <c r="F16" i="7"/>
  <c r="F36" i="7" l="1"/>
  <c r="F35" i="7"/>
  <c r="F29" i="7"/>
  <c r="F21" i="7"/>
  <c r="F25" i="7"/>
  <c r="F11" i="7"/>
  <c r="F20" i="7" l="1"/>
  <c r="F37" i="7" s="1"/>
  <c r="F38" i="7" l="1"/>
  <c r="F39" i="7" s="1"/>
</calcChain>
</file>

<file path=xl/sharedStrings.xml><?xml version="1.0" encoding="utf-8"?>
<sst xmlns="http://schemas.openxmlformats.org/spreadsheetml/2006/main" count="61" uniqueCount="46">
  <si>
    <t>Ilość</t>
  </si>
  <si>
    <t>kpl.</t>
  </si>
  <si>
    <t>m</t>
  </si>
  <si>
    <t>CENA NETTO</t>
  </si>
  <si>
    <t>Lp.</t>
  </si>
  <si>
    <t xml:space="preserve"> Nazwa elementu rozliczeniowego</t>
  </si>
  <si>
    <t>Jedn.</t>
  </si>
  <si>
    <t>Cena</t>
  </si>
  <si>
    <t>Wartość</t>
  </si>
  <si>
    <t>miary</t>
  </si>
  <si>
    <t>jednostek</t>
  </si>
  <si>
    <t>jednost.</t>
  </si>
  <si>
    <t>zł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</si>
  <si>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</si>
  <si>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</si>
  <si>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Obsługa geodezyjna budowy obiektu</t>
  </si>
  <si>
    <t>VAT 23%</t>
  </si>
  <si>
    <t>CENA BRUTTO</t>
  </si>
  <si>
    <t>Tymczasowa organizacja ruchu</t>
  </si>
  <si>
    <t>Usunięcie warstwy ziemi urodzajnej o grubości 15cm za pomocą spycharek</t>
  </si>
  <si>
    <t>Frezowanie nawierzchni bitumicznej o gr. 7cm z wywozem materiału z rozbiórki na odl. do 1km</t>
  </si>
  <si>
    <t>Wykonanie zasypki inżynierskiej z kruszywa o frakcji 0/32mm z zagęszczeniem warstwami o gr. max.  30 cm do Ismin = 0.98</t>
  </si>
  <si>
    <t>Wykonanie inwentaryzacji obiektu</t>
  </si>
  <si>
    <t>Wykop szerokoprzestrzenny z wywiezieniem urobku do 1km</t>
  </si>
  <si>
    <t>1. Roboty przygotowawcze</t>
  </si>
  <si>
    <t>2. Roboty ziemne</t>
  </si>
  <si>
    <t>3. Roboty zbrojarskie</t>
  </si>
  <si>
    <t xml:space="preserve">4. Beton </t>
  </si>
  <si>
    <t>-</t>
  </si>
  <si>
    <t>Przepust w km 3+069.00</t>
  </si>
  <si>
    <t>Obmiar robót</t>
  </si>
  <si>
    <t>Rozebranie podbudowy z kruszywa gr. 20cm mechanicznie</t>
  </si>
  <si>
    <t xml:space="preserve">Rozbiórka poręczy ochronnych rurowych </t>
  </si>
  <si>
    <t>Rozbiórka przęsła istniejącego mostu o konstrukcji kamiennej z wywozem materiału do utylizacji na odl. do 1km</t>
  </si>
  <si>
    <t>Rozbiórka przyczółków istniejącego mostu o konstrukcji kamiennej z wywozem materiału do utylizacji na odl. do 1km</t>
  </si>
  <si>
    <t xml:space="preserve">Beton konstrukcyjny fundamentów barier  C25/30 </t>
  </si>
  <si>
    <t>Bariera ochronna N2W3A na obiekcie i dojazdach</t>
  </si>
  <si>
    <t>Wykonanie podbudowy z kruszywa łamanego stabilizowanego mechanicznie gr. 30cm</t>
  </si>
  <si>
    <t>Wykonanie nawierzchni z mieszanek mineralno - bitumicznych asfaltowych (warstwa wiążąca 4cm + warstwa ścieralna 5cm)</t>
  </si>
  <si>
    <t>Umocnienie skarp i dna kamieniem naturalnym na zaprawie</t>
  </si>
  <si>
    <t xml:space="preserve">5. Konstrukcje stalowe </t>
  </si>
  <si>
    <t>Konstrukcja stalowa z blachy spiralnie karbowanej gr. 3.5 mm</t>
  </si>
  <si>
    <t>6. Urządzenia bezpieczeństwa ruchu</t>
  </si>
  <si>
    <t>7. Podbudowy</t>
  </si>
  <si>
    <t>8. Nawierzchnie</t>
  </si>
  <si>
    <t>9. Inne roboty mostowe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</si>
</sst>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_z_ł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6"/>
      <color indexed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i/>
      <u val="singleAccounting"/>
      <sz val="11"/>
      <color theme="1"/>
      <name val="Calibri"/>
      <family val="2"/>
      <charset val="238"/>
      <scheme val="minor"/>
    </font>
    <font>
      <sz val="14"/>
      <color indexed="8"/>
      <name val="Arial Narrow"/>
      <family val="2"/>
      <charset val="238"/>
    </font>
    <font>
      <sz val="14"/>
      <name val="Arial Narrow"/>
      <family val="2"/>
      <charset val="238"/>
    </font>
    <font>
      <b/>
      <sz val="2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 applyProtection="1">
      <alignment vertical="top"/>
    </xf>
    <xf numFmtId="0" fontId="0" fillId="0" borderId="0" xfId="0" applyBorder="1"/>
    <xf numFmtId="0" fontId="0" fillId="0" borderId="0" xfId="0" applyFill="1" applyBorder="1"/>
    <xf numFmtId="2" fontId="2" fillId="0" borderId="0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top"/>
    </xf>
    <xf numFmtId="0" fontId="0" fillId="0" borderId="1" xfId="0" applyFill="1" applyBorder="1"/>
    <xf numFmtId="44" fontId="0" fillId="0" borderId="1" xfId="0" applyNumberFormat="1" applyFill="1" applyBorder="1"/>
    <xf numFmtId="44" fontId="5" fillId="0" borderId="1" xfId="0" applyNumberFormat="1" applyFont="1" applyFill="1" applyBorder="1"/>
    <xf numFmtId="0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Normal="100" workbookViewId="0">
      <selection activeCell="B36" sqref="B36"/>
    </sheetView>
  </sheetViews>
  <sheetFormatPr defaultRowHeight="15" x14ac:dyDescent="0.25"/>
  <cols>
    <col min="2" max="2" width="43.140625" customWidth="1"/>
    <col min="5" max="5" width="23.28515625" bestFit="1" customWidth="1"/>
    <col min="6" max="6" width="23.85546875" customWidth="1"/>
    <col min="8" max="8" width="13.85546875" customWidth="1"/>
    <col min="9" max="9" width="10.7109375" customWidth="1"/>
    <col min="10" max="10" width="12" customWidth="1"/>
  </cols>
  <sheetData>
    <row r="1" spans="1:6" ht="15" customHeight="1" x14ac:dyDescent="0.25">
      <c r="A1" s="22" t="s">
        <v>29</v>
      </c>
      <c r="B1" s="23"/>
      <c r="C1" s="23"/>
      <c r="D1" s="23"/>
      <c r="E1" s="23"/>
      <c r="F1" s="23"/>
    </row>
    <row r="2" spans="1:6" ht="15" customHeight="1" x14ac:dyDescent="0.25">
      <c r="A2" s="23"/>
      <c r="B2" s="23"/>
      <c r="C2" s="23"/>
      <c r="D2" s="23"/>
      <c r="E2" s="23"/>
      <c r="F2" s="23"/>
    </row>
    <row r="3" spans="1:6" ht="9.75" customHeight="1" x14ac:dyDescent="0.25">
      <c r="A3" s="23"/>
      <c r="B3" s="23"/>
      <c r="C3" s="23"/>
      <c r="D3" s="23"/>
      <c r="E3" s="23"/>
      <c r="F3" s="23"/>
    </row>
    <row r="4" spans="1:6" ht="0.75" customHeight="1" x14ac:dyDescent="0.25">
      <c r="A4" s="23"/>
      <c r="B4" s="23"/>
      <c r="C4" s="23"/>
      <c r="D4" s="23"/>
      <c r="E4" s="23"/>
      <c r="F4" s="23"/>
    </row>
    <row r="5" spans="1:6" x14ac:dyDescent="0.25">
      <c r="A5" s="27" t="s">
        <v>4</v>
      </c>
      <c r="B5" s="28" t="s">
        <v>5</v>
      </c>
      <c r="C5" s="1" t="s">
        <v>6</v>
      </c>
      <c r="D5" s="1" t="s">
        <v>0</v>
      </c>
      <c r="E5" s="12" t="s">
        <v>7</v>
      </c>
      <c r="F5" s="13" t="s">
        <v>8</v>
      </c>
    </row>
    <row r="6" spans="1:6" x14ac:dyDescent="0.25">
      <c r="A6" s="27"/>
      <c r="B6" s="28"/>
      <c r="C6" s="1" t="s">
        <v>9</v>
      </c>
      <c r="D6" s="1" t="s">
        <v>10</v>
      </c>
      <c r="E6" s="12" t="s">
        <v>11</v>
      </c>
      <c r="F6" s="13"/>
    </row>
    <row r="7" spans="1:6" x14ac:dyDescent="0.25">
      <c r="A7" s="27"/>
      <c r="B7" s="28"/>
      <c r="C7" s="1" t="s">
        <v>28</v>
      </c>
      <c r="D7" s="1" t="s">
        <v>28</v>
      </c>
      <c r="E7" s="12" t="s">
        <v>12</v>
      </c>
      <c r="F7" s="13" t="s">
        <v>12</v>
      </c>
    </row>
    <row r="8" spans="1:6" x14ac:dyDescent="0.25">
      <c r="A8" s="1">
        <v>1</v>
      </c>
      <c r="B8" s="1">
        <v>3</v>
      </c>
      <c r="C8" s="1">
        <v>4</v>
      </c>
      <c r="D8" s="1">
        <v>5</v>
      </c>
      <c r="E8" s="1">
        <v>6</v>
      </c>
      <c r="F8" s="14">
        <v>7</v>
      </c>
    </row>
    <row r="9" spans="1:6" ht="20.25" x14ac:dyDescent="0.25">
      <c r="A9" s="25" t="s">
        <v>30</v>
      </c>
      <c r="B9" s="26"/>
      <c r="C9" s="26"/>
      <c r="D9" s="26"/>
      <c r="E9" s="26"/>
      <c r="F9" s="26"/>
    </row>
    <row r="10" spans="1:6" ht="18" x14ac:dyDescent="0.25">
      <c r="A10" s="24" t="s">
        <v>24</v>
      </c>
      <c r="B10" s="24"/>
      <c r="C10" s="24"/>
      <c r="D10" s="24"/>
      <c r="E10" s="24"/>
      <c r="F10" s="24"/>
    </row>
    <row r="11" spans="1:6" ht="23.25" customHeight="1" x14ac:dyDescent="0.25">
      <c r="A11" s="6">
        <v>1</v>
      </c>
      <c r="B11" s="2" t="s">
        <v>15</v>
      </c>
      <c r="C11" s="3" t="s">
        <v>1</v>
      </c>
      <c r="D11" s="4">
        <v>1</v>
      </c>
      <c r="E11" s="5"/>
      <c r="F11" s="7">
        <f>D11*E11</f>
        <v>0</v>
      </c>
    </row>
    <row r="12" spans="1:6" ht="23.25" customHeight="1" x14ac:dyDescent="0.25">
      <c r="A12" s="6">
        <v>2</v>
      </c>
      <c r="B12" s="2" t="s">
        <v>18</v>
      </c>
      <c r="C12" s="3" t="s">
        <v>1</v>
      </c>
      <c r="D12" s="4">
        <v>1</v>
      </c>
      <c r="E12" s="5"/>
      <c r="F12" s="7">
        <f t="shared" ref="F12:F18" si="0">D12*E12</f>
        <v>0</v>
      </c>
    </row>
    <row r="13" spans="1:6" ht="25.5" x14ac:dyDescent="0.25">
      <c r="A13" s="6">
        <v>3</v>
      </c>
      <c r="B13" s="2" t="s">
        <v>19</v>
      </c>
      <c r="C13" s="3" t="s">
        <v>14</v>
      </c>
      <c r="D13" s="4">
        <f>15.5+12.2</f>
        <v>27.7</v>
      </c>
      <c r="E13" s="5"/>
      <c r="F13" s="7">
        <f t="shared" si="0"/>
        <v>0</v>
      </c>
    </row>
    <row r="14" spans="1:6" ht="25.5" x14ac:dyDescent="0.25">
      <c r="A14" s="6">
        <v>4</v>
      </c>
      <c r="B14" s="2" t="s">
        <v>20</v>
      </c>
      <c r="C14" s="3" t="s">
        <v>14</v>
      </c>
      <c r="D14" s="4">
        <f>15.5*5</f>
        <v>77.5</v>
      </c>
      <c r="E14" s="5"/>
      <c r="F14" s="7">
        <f t="shared" si="0"/>
        <v>0</v>
      </c>
    </row>
    <row r="15" spans="1:6" x14ac:dyDescent="0.25">
      <c r="A15" s="6">
        <v>5</v>
      </c>
      <c r="B15" s="2" t="s">
        <v>31</v>
      </c>
      <c r="C15" s="3" t="s">
        <v>14</v>
      </c>
      <c r="D15" s="4">
        <f>15.5*5.5</f>
        <v>85.25</v>
      </c>
      <c r="E15" s="5"/>
      <c r="F15" s="7">
        <f t="shared" si="0"/>
        <v>0</v>
      </c>
    </row>
    <row r="16" spans="1:6" x14ac:dyDescent="0.25">
      <c r="A16" s="6">
        <v>6</v>
      </c>
      <c r="B16" s="2" t="s">
        <v>32</v>
      </c>
      <c r="C16" s="3" t="s">
        <v>2</v>
      </c>
      <c r="D16" s="4">
        <f>2*6</f>
        <v>12</v>
      </c>
      <c r="E16" s="5"/>
      <c r="F16" s="7">
        <f t="shared" si="0"/>
        <v>0</v>
      </c>
    </row>
    <row r="17" spans="1:10" ht="25.5" x14ac:dyDescent="0.25">
      <c r="A17" s="6">
        <v>7</v>
      </c>
      <c r="B17" s="2" t="s">
        <v>33</v>
      </c>
      <c r="C17" s="3" t="s">
        <v>13</v>
      </c>
      <c r="D17" s="4">
        <v>51.3</v>
      </c>
      <c r="E17" s="5"/>
      <c r="F17" s="7">
        <f t="shared" si="0"/>
        <v>0</v>
      </c>
    </row>
    <row r="18" spans="1:10" ht="25.5" x14ac:dyDescent="0.25">
      <c r="A18" s="6">
        <v>8</v>
      </c>
      <c r="B18" s="2" t="s">
        <v>34</v>
      </c>
      <c r="C18" s="3" t="s">
        <v>13</v>
      </c>
      <c r="D18" s="4">
        <f>6*2.3*0.5*2+0.8*6.5*7</f>
        <v>50.199999999999996</v>
      </c>
      <c r="E18" s="5"/>
      <c r="F18" s="7">
        <f t="shared" si="0"/>
        <v>0</v>
      </c>
    </row>
    <row r="19" spans="1:10" ht="20.25" customHeight="1" x14ac:dyDescent="0.25">
      <c r="A19" s="21" t="s">
        <v>25</v>
      </c>
      <c r="B19" s="21"/>
      <c r="C19" s="21"/>
      <c r="D19" s="21"/>
      <c r="E19" s="21"/>
      <c r="F19" s="21"/>
    </row>
    <row r="20" spans="1:10" x14ac:dyDescent="0.25">
      <c r="A20" s="6">
        <v>9</v>
      </c>
      <c r="B20" s="2" t="s">
        <v>23</v>
      </c>
      <c r="C20" s="3" t="s">
        <v>13</v>
      </c>
      <c r="D20" s="4">
        <f>23.69*12.26-2.77*7</f>
        <v>271.04940000000005</v>
      </c>
      <c r="E20" s="5"/>
      <c r="F20" s="7">
        <f>D20*E20</f>
        <v>0</v>
      </c>
    </row>
    <row r="21" spans="1:10" ht="38.25" x14ac:dyDescent="0.25">
      <c r="A21" s="6">
        <v>10</v>
      </c>
      <c r="B21" s="2" t="s">
        <v>21</v>
      </c>
      <c r="C21" s="3" t="s">
        <v>13</v>
      </c>
      <c r="D21" s="4">
        <f>(16.49+2.6)*12.26</f>
        <v>234.04339999999999</v>
      </c>
      <c r="E21" s="5"/>
      <c r="F21" s="7">
        <f>D21*E21</f>
        <v>0</v>
      </c>
    </row>
    <row r="22" spans="1:10" ht="32.25" customHeight="1" x14ac:dyDescent="0.25">
      <c r="A22" s="21" t="s">
        <v>26</v>
      </c>
      <c r="B22" s="21"/>
      <c r="C22" s="21"/>
      <c r="D22" s="21"/>
      <c r="E22" s="21"/>
      <c r="F22" s="21"/>
    </row>
    <row r="23" spans="1:10" ht="18.75" customHeight="1" x14ac:dyDescent="0.25">
      <c r="A23" s="6"/>
      <c r="B23" s="2"/>
      <c r="C23" s="3"/>
      <c r="D23" s="4"/>
      <c r="E23" s="5"/>
      <c r="F23" s="7"/>
    </row>
    <row r="24" spans="1:10" ht="27.75" customHeight="1" x14ac:dyDescent="0.25">
      <c r="A24" s="21" t="s">
        <v>27</v>
      </c>
      <c r="B24" s="21"/>
      <c r="C24" s="21"/>
      <c r="D24" s="21"/>
      <c r="E24" s="21"/>
      <c r="F24" s="21"/>
    </row>
    <row r="25" spans="1:10" ht="27.75" customHeight="1" x14ac:dyDescent="0.25">
      <c r="A25" s="6">
        <v>11</v>
      </c>
      <c r="B25" s="2" t="s">
        <v>35</v>
      </c>
      <c r="C25" s="3" t="s">
        <v>13</v>
      </c>
      <c r="D25" s="4">
        <f>0.35*0.35*0.75*4</f>
        <v>0.36749999999999994</v>
      </c>
      <c r="E25" s="5"/>
      <c r="F25" s="7">
        <f t="shared" ref="F25" si="1">D25*E25</f>
        <v>0</v>
      </c>
    </row>
    <row r="26" spans="1:10" ht="27.75" customHeight="1" x14ac:dyDescent="0.25">
      <c r="A26" s="21" t="s">
        <v>40</v>
      </c>
      <c r="B26" s="21"/>
      <c r="C26" s="21"/>
      <c r="D26" s="21"/>
      <c r="E26" s="21"/>
      <c r="F26" s="21"/>
    </row>
    <row r="27" spans="1:10" ht="27.75" customHeight="1" x14ac:dyDescent="0.25">
      <c r="A27" s="6">
        <v>12</v>
      </c>
      <c r="B27" s="2" t="s">
        <v>41</v>
      </c>
      <c r="C27" s="3" t="s">
        <v>1</v>
      </c>
      <c r="D27" s="4">
        <v>1</v>
      </c>
      <c r="E27" s="5">
        <v>44917</v>
      </c>
      <c r="F27" s="7">
        <f t="shared" ref="F27" si="2">D27*E27</f>
        <v>44917</v>
      </c>
    </row>
    <row r="28" spans="1:10" ht="18" customHeight="1" x14ac:dyDescent="0.25">
      <c r="A28" s="18" t="s">
        <v>42</v>
      </c>
      <c r="B28" s="19"/>
      <c r="C28" s="19"/>
      <c r="D28" s="19"/>
      <c r="E28" s="19"/>
      <c r="F28" s="20"/>
    </row>
    <row r="29" spans="1:10" x14ac:dyDescent="0.25">
      <c r="A29" s="6">
        <v>13</v>
      </c>
      <c r="B29" s="2" t="s">
        <v>36</v>
      </c>
      <c r="C29" s="3" t="s">
        <v>2</v>
      </c>
      <c r="D29" s="4">
        <f>52*2</f>
        <v>104</v>
      </c>
      <c r="E29" s="5"/>
      <c r="F29" s="7">
        <f t="shared" ref="F29:F31" si="3">D29*E29</f>
        <v>0</v>
      </c>
    </row>
    <row r="30" spans="1:10" ht="18" customHeight="1" x14ac:dyDescent="0.25">
      <c r="A30" s="18" t="s">
        <v>43</v>
      </c>
      <c r="B30" s="19"/>
      <c r="C30" s="19"/>
      <c r="D30" s="19"/>
      <c r="E30" s="19"/>
      <c r="F30" s="20"/>
    </row>
    <row r="31" spans="1:10" ht="27.75" customHeight="1" x14ac:dyDescent="0.25">
      <c r="A31" s="6">
        <v>14</v>
      </c>
      <c r="B31" s="2" t="s">
        <v>37</v>
      </c>
      <c r="C31" s="3" t="s">
        <v>14</v>
      </c>
      <c r="D31" s="4">
        <f>D15</f>
        <v>85.25</v>
      </c>
      <c r="E31" s="5"/>
      <c r="F31" s="7">
        <f t="shared" si="3"/>
        <v>0</v>
      </c>
    </row>
    <row r="32" spans="1:10" ht="18" customHeight="1" x14ac:dyDescent="0.25">
      <c r="A32" s="18" t="s">
        <v>44</v>
      </c>
      <c r="B32" s="19"/>
      <c r="C32" s="19"/>
      <c r="D32" s="19"/>
      <c r="E32" s="19"/>
      <c r="F32" s="20"/>
      <c r="G32" s="8"/>
      <c r="H32" s="9"/>
      <c r="I32" s="9"/>
      <c r="J32" s="9"/>
    </row>
    <row r="33" spans="1:10" ht="38.25" x14ac:dyDescent="0.25">
      <c r="A33" s="6">
        <v>15</v>
      </c>
      <c r="B33" s="2" t="s">
        <v>38</v>
      </c>
      <c r="C33" s="3" t="s">
        <v>14</v>
      </c>
      <c r="D33" s="4">
        <f>D14</f>
        <v>77.5</v>
      </c>
      <c r="E33" s="5"/>
      <c r="F33" s="7">
        <f>D33*E33</f>
        <v>0</v>
      </c>
      <c r="G33" s="8"/>
      <c r="H33" s="10"/>
      <c r="I33" s="9"/>
      <c r="J33" s="9"/>
    </row>
    <row r="34" spans="1:10" ht="18" customHeight="1" x14ac:dyDescent="0.25">
      <c r="A34" s="18" t="s">
        <v>45</v>
      </c>
      <c r="B34" s="19"/>
      <c r="C34" s="19"/>
      <c r="D34" s="19"/>
      <c r="E34" s="19"/>
      <c r="F34" s="20"/>
      <c r="G34" s="8"/>
      <c r="H34" s="9"/>
      <c r="I34" s="9"/>
      <c r="J34" s="9"/>
    </row>
    <row r="35" spans="1:10" x14ac:dyDescent="0.25">
      <c r="A35" s="6">
        <v>16</v>
      </c>
      <c r="B35" s="2" t="s">
        <v>39</v>
      </c>
      <c r="C35" s="3" t="s">
        <v>14</v>
      </c>
      <c r="D35" s="4">
        <f>(6.68+8.53)*1.2+12+10.58</f>
        <v>40.832000000000001</v>
      </c>
      <c r="E35" s="5"/>
      <c r="F35" s="7">
        <f t="shared" ref="F35:F36" si="4">D35*E35</f>
        <v>0</v>
      </c>
      <c r="H35" s="11"/>
      <c r="I35" s="11"/>
      <c r="J35" s="11"/>
    </row>
    <row r="36" spans="1:10" x14ac:dyDescent="0.25">
      <c r="A36" s="6">
        <v>17</v>
      </c>
      <c r="B36" s="2" t="s">
        <v>22</v>
      </c>
      <c r="C36" s="3" t="s">
        <v>1</v>
      </c>
      <c r="D36" s="4">
        <v>1</v>
      </c>
      <c r="E36" s="5"/>
      <c r="F36" s="7">
        <f t="shared" si="4"/>
        <v>0</v>
      </c>
    </row>
    <row r="37" spans="1:10" x14ac:dyDescent="0.25">
      <c r="A37" s="11"/>
      <c r="B37" s="11"/>
      <c r="C37" s="11"/>
      <c r="D37" s="11"/>
      <c r="E37" s="15" t="s">
        <v>3</v>
      </c>
      <c r="F37" s="16">
        <f>SUM(F11:F36)</f>
        <v>44917</v>
      </c>
    </row>
    <row r="38" spans="1:10" x14ac:dyDescent="0.25">
      <c r="A38" s="11"/>
      <c r="B38" s="11"/>
      <c r="C38" s="11"/>
      <c r="D38" s="11"/>
      <c r="E38" s="15" t="s">
        <v>16</v>
      </c>
      <c r="F38" s="16">
        <f>F37*0.23</f>
        <v>10330.91</v>
      </c>
    </row>
    <row r="39" spans="1:10" ht="17.25" x14ac:dyDescent="0.4">
      <c r="A39" s="11"/>
      <c r="B39" s="11"/>
      <c r="C39" s="11"/>
      <c r="D39" s="11"/>
      <c r="E39" s="15" t="s">
        <v>17</v>
      </c>
      <c r="F39" s="17">
        <f>F37+F38</f>
        <v>55247.91</v>
      </c>
    </row>
  </sheetData>
  <mergeCells count="13">
    <mergeCell ref="A1:F4"/>
    <mergeCell ref="A10:F10"/>
    <mergeCell ref="A19:F19"/>
    <mergeCell ref="A22:F22"/>
    <mergeCell ref="A9:F9"/>
    <mergeCell ref="A5:A7"/>
    <mergeCell ref="B5:B7"/>
    <mergeCell ref="A34:F34"/>
    <mergeCell ref="A24:F24"/>
    <mergeCell ref="A28:F28"/>
    <mergeCell ref="A30:F30"/>
    <mergeCell ref="A32:F32"/>
    <mergeCell ref="A26:F26"/>
  </mergeCells>
  <pageMargins left="0.25" right="0.25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Obmiar</vt:lpstr>
      <vt:lpstr>Obmiar!Obszar_wydruku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Woch</dc:creator>
  <cp:lastModifiedBy>Marcin Graczyk</cp:lastModifiedBy>
  <cp:lastPrinted>2015-12-10T13:53:29Z</cp:lastPrinted>
  <dcterms:created xsi:type="dcterms:W3CDTF">2013-08-02T06:07:04Z</dcterms:created>
  <dcterms:modified xsi:type="dcterms:W3CDTF">2016-01-15T10:13:23Z</dcterms:modified>
</cp:coreProperties>
</file>